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tabRatio="850" activeTab="0"/>
  </bookViews>
  <sheets>
    <sheet name="1 кварт. 2022" sheetId="1" r:id="rId1"/>
  </sheets>
  <definedNames>
    <definedName name="_xlnm.Print_Area" localSheetId="0">'1 кварт. 2022'!$A$1:$P$129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начисленная ареда за квартал</t>
        </r>
      </text>
    </comment>
  </commentList>
</comments>
</file>

<file path=xl/sharedStrings.xml><?xml version="1.0" encoding="utf-8"?>
<sst xmlns="http://schemas.openxmlformats.org/spreadsheetml/2006/main" count="175" uniqueCount="153">
  <si>
    <t>Государственная администрация Слободзейского района и г. Слободзея</t>
  </si>
  <si>
    <t>№ п/п</t>
  </si>
  <si>
    <t xml:space="preserve">Наименование объекта </t>
  </si>
  <si>
    <t>Кому передано в аренду</t>
  </si>
  <si>
    <t>№ договора</t>
  </si>
  <si>
    <t>Срок аренды</t>
  </si>
  <si>
    <t>Размер арен. площади</t>
  </si>
  <si>
    <t>Ленина 99</t>
  </si>
  <si>
    <t>Затыка Н.В.</t>
  </si>
  <si>
    <t>Фокша Л.Л.</t>
  </si>
  <si>
    <t>Пашнева С.С.</t>
  </si>
  <si>
    <t>Фрунзе 25</t>
  </si>
  <si>
    <t>МУП "ППАБ"</t>
  </si>
  <si>
    <t>Затыка Е.М.</t>
  </si>
  <si>
    <t>ЗАО "БНУ"</t>
  </si>
  <si>
    <t>ГУП "РБТИ"</t>
  </si>
  <si>
    <t>Владимировка</t>
  </si>
  <si>
    <t>Парканы</t>
  </si>
  <si>
    <t>Балуева Г.В.</t>
  </si>
  <si>
    <t>СЗАО "Интерднестрком с.Фрунзе"</t>
  </si>
  <si>
    <t>Кицканы</t>
  </si>
  <si>
    <t>Суклея</t>
  </si>
  <si>
    <t>Орзул Л.А.</t>
  </si>
  <si>
    <t>Стоян Н.М.</t>
  </si>
  <si>
    <t>Николаева Е.С.</t>
  </si>
  <si>
    <t xml:space="preserve">Установ. размер ар. платы за квартал </t>
  </si>
  <si>
    <t>Предприниматель Великий А.Е.</t>
  </si>
  <si>
    <t>Калинина П.И.</t>
  </si>
  <si>
    <t>с.Кицканы</t>
  </si>
  <si>
    <t>с.Парканы</t>
  </si>
  <si>
    <t>с.Фрунзе</t>
  </si>
  <si>
    <t>ООО"БТИ Слободзейское"</t>
  </si>
  <si>
    <t>п.Красное</t>
  </si>
  <si>
    <t>Слобод.</t>
  </si>
  <si>
    <t>с.Коротное</t>
  </si>
  <si>
    <t>ЗАО "Бендер. Мясокомб."</t>
  </si>
  <si>
    <t>Витковская  Т.Ф.</t>
  </si>
  <si>
    <t>ЗАО "Приднестровский Сбербанк"Бл. Хутор</t>
  </si>
  <si>
    <t xml:space="preserve">ООО"Сейм </t>
  </si>
  <si>
    <t>ООО "Архитектурное бюро"</t>
  </si>
  <si>
    <t>Слобозейская юридическая консультация"</t>
  </si>
  <si>
    <t>ООО"Вивафарм</t>
  </si>
  <si>
    <t>Зайцев А.А</t>
  </si>
  <si>
    <t>ООО"Динисалл"</t>
  </si>
  <si>
    <t>Малашевская Е.П.</t>
  </si>
  <si>
    <t>КРОД "Общеприднестровский Народный Форум"</t>
  </si>
  <si>
    <t>СЗАО "Интерднестрком" п.Красное</t>
  </si>
  <si>
    <t>ЗАО "Агропромбанк" с. Чобручи</t>
  </si>
  <si>
    <t>ЗАО "Агропромбанк" Парканы</t>
  </si>
  <si>
    <t>ООО "Тираспольтрансгаз" ПМР</t>
  </si>
  <si>
    <t>ЗАО "Приднестровский Сбербанк" п. Красное</t>
  </si>
  <si>
    <t>ОО "Слободзейское районное общество охотников и рыболов"</t>
  </si>
  <si>
    <t>ЗАО "Приднестровский Сбербанк"       Незавертайловка</t>
  </si>
  <si>
    <t>ЗАО"Приднестровский Сбербанк"        Суклея</t>
  </si>
  <si>
    <t>Предприниматель Обручкова А.В.</t>
  </si>
  <si>
    <t>Предприниматель Малая Л.М. с.Кицканы</t>
  </si>
  <si>
    <t>ЗАО "Квинт-Маркет"</t>
  </si>
  <si>
    <t>ЗАО "Приднестровский Сбербанк" Владим.</t>
  </si>
  <si>
    <t>ЗАО "Приднестровский Сбербанк" с. Кицканы</t>
  </si>
  <si>
    <t>МУ "Слободзейское РУНО" ч/з Враби Л.Е. с. Парканы</t>
  </si>
  <si>
    <t xml:space="preserve">МУ "Слободзейское РУНО" ч/з Репида Е.С. С. Карагаш </t>
  </si>
  <si>
    <t>ЗАО "Приднестровский Сбербанк" Парканы</t>
  </si>
  <si>
    <t>ЗАО"Приднестровский Сбербанк" c.Чобручи,       ул.Ленина 35а</t>
  </si>
  <si>
    <t>ЗАО"Приднестровский Сбербанк" c.Чобручи,       ул.Ленина 35б</t>
  </si>
  <si>
    <t>ЗАО "Агропромбанк" г.Днестровск (Незавертайловка)</t>
  </si>
  <si>
    <t>№ 91 от 26.05.20г.</t>
  </si>
  <si>
    <t>Предприниматель Зизюкин С.М.</t>
  </si>
  <si>
    <t>НП "Фонд социальной защиты "От сердца к скрдцу"</t>
  </si>
  <si>
    <t>ООО "Биржа труда "Европа"</t>
  </si>
  <si>
    <t>ООО "Агро мир" с. Фрунзе</t>
  </si>
  <si>
    <t>ЗАО"Приднестровский Сбербанк" c.Коротное</t>
  </si>
  <si>
    <t>МУ"Слободзейское РУНО" ч/з Скорикова Н.Я.</t>
  </si>
  <si>
    <t>МУ "Слободзейское РУНО" ч/з Чебан Г.С. с.Терновка</t>
  </si>
  <si>
    <t>МУ "Слободзейское РУНО" ч/з Чебан Г.С. с.Парканы</t>
  </si>
  <si>
    <t>№ 84 от 15.04.21г.</t>
  </si>
  <si>
    <t>№88 от 18.06.21</t>
  </si>
  <si>
    <t>№90 от 21.06.21</t>
  </si>
  <si>
    <t>№ 75 от 26.02.21</t>
  </si>
  <si>
    <t>Информация о переданных в аренду объектах муниципальной собственности за I квартал  2022 года</t>
  </si>
  <si>
    <t>Яковлева В.Г. с.Кицканы</t>
  </si>
  <si>
    <t>Мушук А.А. с.Парканы</t>
  </si>
  <si>
    <t>№70 от 09.03.22г.</t>
  </si>
  <si>
    <t>№ 68 от 02.03.22г.</t>
  </si>
  <si>
    <t>№61 от 03.02.22г.</t>
  </si>
  <si>
    <t>№ 32 от 15.12.21</t>
  </si>
  <si>
    <t>№ 31 от 15.12.21</t>
  </si>
  <si>
    <t>№ 96 от 23.08.21г.</t>
  </si>
  <si>
    <t>№ 38 от 23.12.21</t>
  </si>
  <si>
    <t>№ 37 от 23.12.21</t>
  </si>
  <si>
    <t>№ 36 от 23.12.21</t>
  </si>
  <si>
    <t>№ 57 от 27.01.22</t>
  </si>
  <si>
    <t>№ 50 от 30.12.21</t>
  </si>
  <si>
    <t>№ 64 от 22.02.22</t>
  </si>
  <si>
    <t>№ 47 от 24.12.21</t>
  </si>
  <si>
    <t>№ 46 от 24.12.21</t>
  </si>
  <si>
    <t>№ 63 от 22.02.22</t>
  </si>
  <si>
    <t>№ 65 от 22.02.22</t>
  </si>
  <si>
    <t>№ 60 от 03.02.22</t>
  </si>
  <si>
    <t>№ 24 от 07.12.21</t>
  </si>
  <si>
    <t>№ 25 от 07.12.21</t>
  </si>
  <si>
    <t>№ 20 от 07.12.21</t>
  </si>
  <si>
    <t>№ 26 от 07.12.21</t>
  </si>
  <si>
    <t>№ 19 от 07.12.21</t>
  </si>
  <si>
    <t>№ 23 от 07.12.21</t>
  </si>
  <si>
    <t>№ 21 от 07.12.21</t>
  </si>
  <si>
    <t>№ 22 от 07.12.21</t>
  </si>
  <si>
    <t>№ 35 от 23.12.21</t>
  </si>
  <si>
    <t>№ 40 от 23.12.21г.</t>
  </si>
  <si>
    <t>№ 27 от 07.12.21</t>
  </si>
  <si>
    <t>№ 69 от 09.03.22</t>
  </si>
  <si>
    <t>№ 39 от 23.12.21</t>
  </si>
  <si>
    <t>№ 08 от 18.11.2021</t>
  </si>
  <si>
    <t>№ 06 от 18.11.2021</t>
  </si>
  <si>
    <t>№ 07 от 18.11.2021</t>
  </si>
  <si>
    <t>№ 05 от 18.11.2021</t>
  </si>
  <si>
    <t>№ 10 от 18.11.2021</t>
  </si>
  <si>
    <t>№04 от 18.11.21г.</t>
  </si>
  <si>
    <t>№ 01 от 18.11.2021</t>
  </si>
  <si>
    <t>№02 от 18.11.2021   №03 от 18.11.2021</t>
  </si>
  <si>
    <t>№ 09 от 18.11.2021</t>
  </si>
  <si>
    <t>№ 95 от 23.07.2021</t>
  </si>
  <si>
    <t>№ 91 от 24.06.2021</t>
  </si>
  <si>
    <t>№ 97 от 24.08.2021</t>
  </si>
  <si>
    <t>№ 17 от 02.12.2021</t>
  </si>
  <si>
    <t>№ 18 от 02.12.2021</t>
  </si>
  <si>
    <t>№ 29 от 07.12.2021</t>
  </si>
  <si>
    <t>№11 от 19.11.2021</t>
  </si>
  <si>
    <t>№13 от 19.11.2021</t>
  </si>
  <si>
    <t>№12 от 19.11.2021</t>
  </si>
  <si>
    <t>№ 14 от 01.12.2021</t>
  </si>
  <si>
    <t>№15 от 01.12.2021</t>
  </si>
  <si>
    <t>№ 16 от 02.12.2021</t>
  </si>
  <si>
    <t>Администрации г.Слободзея</t>
  </si>
  <si>
    <t>Великий А.Е.</t>
  </si>
  <si>
    <t>№59 от 02.02.22</t>
  </si>
  <si>
    <t>помещение в Доме быта по адресу г.Слободзея ул.Ленина99</t>
  </si>
  <si>
    <t>г.Слободзея Фрунзе 23</t>
  </si>
  <si>
    <t>подвальное помещение</t>
  </si>
  <si>
    <t xml:space="preserve">помещение </t>
  </si>
  <si>
    <t>помещение в с.Парканы</t>
  </si>
  <si>
    <t>пос.Красное</t>
  </si>
  <si>
    <t>Ближний Хутор</t>
  </si>
  <si>
    <t>с.Терновка</t>
  </si>
  <si>
    <t>Первомайск</t>
  </si>
  <si>
    <t>с.Незавертайловка</t>
  </si>
  <si>
    <t>с.Чобручи</t>
  </si>
  <si>
    <t>помещение г.Слободзея Ленина 99</t>
  </si>
  <si>
    <t>помещение</t>
  </si>
  <si>
    <t>ИТОГО</t>
  </si>
  <si>
    <t>Помещение Фрунзе26</t>
  </si>
  <si>
    <t>ВСЕГО</t>
  </si>
  <si>
    <t>1год</t>
  </si>
  <si>
    <t>Ст-т+I8:J67ь основных фондов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</si>
</sst>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  <numFmt numFmtId="192" formatCode="#,##0.00&quot;р.&quot;"/>
  </numFmts>
  <fonts count="55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5" tint="-0.24997000396251678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88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188" fontId="0" fillId="33" borderId="12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2" fontId="0" fillId="34" borderId="12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188" fontId="0" fillId="0" borderId="10" xfId="0" applyNumberFormat="1" applyFill="1" applyBorder="1" applyAlignment="1">
      <alignment horizontal="center" vertical="center" wrapText="1"/>
    </xf>
    <xf numFmtId="173" fontId="49" fillId="34" borderId="0" xfId="0" applyNumberFormat="1" applyFont="1" applyFill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0" xfId="0" applyFill="1" applyAlignment="1">
      <alignment/>
    </xf>
    <xf numFmtId="188" fontId="0" fillId="34" borderId="10" xfId="0" applyNumberForma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187" fontId="50" fillId="34" borderId="0" xfId="58" applyFont="1" applyFill="1" applyAlignment="1">
      <alignment horizontal="center" vertical="center" wrapText="1"/>
    </xf>
    <xf numFmtId="171" fontId="51" fillId="34" borderId="0" xfId="0" applyNumberFormat="1" applyFont="1" applyFill="1" applyAlignment="1">
      <alignment horizontal="center" vertical="center" wrapText="1"/>
    </xf>
    <xf numFmtId="173" fontId="52" fillId="34" borderId="0" xfId="0" applyNumberFormat="1" applyFont="1" applyFill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188" fontId="0" fillId="34" borderId="10" xfId="0" applyNumberFormat="1" applyFont="1" applyFill="1" applyBorder="1" applyAlignment="1">
      <alignment horizontal="center" vertical="center" wrapText="1"/>
    </xf>
    <xf numFmtId="173" fontId="51" fillId="34" borderId="0" xfId="0" applyNumberFormat="1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34" borderId="12" xfId="0" applyFill="1" applyBorder="1" applyAlignment="1">
      <alignment horizontal="left" vertical="center" wrapText="1"/>
    </xf>
    <xf numFmtId="0" fontId="49" fillId="0" borderId="0" xfId="0" applyFont="1" applyAlignment="1">
      <alignment/>
    </xf>
    <xf numFmtId="173" fontId="49" fillId="0" borderId="0" xfId="0" applyNumberFormat="1" applyFont="1" applyAlignment="1">
      <alignment/>
    </xf>
    <xf numFmtId="2" fontId="1" fillId="0" borderId="19" xfId="0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Q120"/>
  <sheetViews>
    <sheetView tabSelected="1" view="pageBreakPreview" zoomScaleSheetLayoutView="100" zoomScalePageLayoutView="0" workbookViewId="0" topLeftCell="A1">
      <pane ySplit="10" topLeftCell="A74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7.7109375" style="0" hidden="1" customWidth="1"/>
    <col min="4" max="4" width="14.57421875" style="0" customWidth="1"/>
    <col min="5" max="5" width="20.140625" style="0" customWidth="1"/>
    <col min="6" max="6" width="13.140625" style="0" customWidth="1"/>
    <col min="7" max="7" width="9.8515625" style="0" customWidth="1"/>
    <col min="8" max="8" width="7.140625" style="0" customWidth="1"/>
    <col min="9" max="9" width="14.140625" style="0" customWidth="1"/>
    <col min="10" max="10" width="9.7109375" style="31" customWidth="1"/>
    <col min="11" max="11" width="16.140625" style="62" customWidth="1"/>
    <col min="12" max="12" width="12.28125" style="62" customWidth="1"/>
    <col min="13" max="13" width="12.00390625" style="62" customWidth="1"/>
    <col min="14" max="14" width="16.140625" style="62" customWidth="1"/>
    <col min="15" max="15" width="12.7109375" style="62" customWidth="1"/>
    <col min="16" max="16" width="11.421875" style="62" customWidth="1"/>
    <col min="17" max="17" width="12.8515625" style="0" bestFit="1" customWidth="1"/>
  </cols>
  <sheetData>
    <row r="1" ht="12.75"/>
    <row r="2" spans="2:16" ht="15.75" customHeight="1">
      <c r="B2" s="101" t="s">
        <v>0</v>
      </c>
      <c r="C2" s="101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ht="12.75">
      <c r="E3" s="1"/>
    </row>
    <row r="4" spans="4:16" ht="14.25">
      <c r="D4" s="102" t="s">
        <v>78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ht="6.75" customHeight="1"/>
    <row r="6" spans="2:3" ht="6.75" customHeight="1">
      <c r="B6" s="2"/>
      <c r="C6" s="2"/>
    </row>
    <row r="7" ht="14.25" customHeight="1" hidden="1"/>
    <row r="8" spans="2:16" ht="86.25" customHeight="1">
      <c r="B8" s="4" t="s">
        <v>1</v>
      </c>
      <c r="C8" s="4"/>
      <c r="D8" s="4" t="s">
        <v>2</v>
      </c>
      <c r="E8" s="4" t="s">
        <v>3</v>
      </c>
      <c r="F8" s="4" t="s">
        <v>6</v>
      </c>
      <c r="G8" s="4" t="s">
        <v>4</v>
      </c>
      <c r="H8" s="4" t="s">
        <v>5</v>
      </c>
      <c r="I8" s="4" t="s">
        <v>152</v>
      </c>
      <c r="J8" s="45" t="s">
        <v>25</v>
      </c>
      <c r="K8"/>
      <c r="L8"/>
      <c r="M8"/>
      <c r="N8"/>
      <c r="O8"/>
      <c r="P8"/>
    </row>
    <row r="9" spans="2:10" s="33" customFormat="1" ht="15.75" customHeight="1">
      <c r="B9" s="32">
        <v>1</v>
      </c>
      <c r="C9" s="32"/>
      <c r="D9" s="32"/>
      <c r="E9" s="32">
        <v>2</v>
      </c>
      <c r="F9" s="32">
        <v>3</v>
      </c>
      <c r="G9" s="32">
        <v>4</v>
      </c>
      <c r="H9" s="32">
        <v>5</v>
      </c>
      <c r="I9" s="32">
        <v>6</v>
      </c>
      <c r="J9" s="49">
        <v>9</v>
      </c>
    </row>
    <row r="10" spans="2:10" s="31" customFormat="1" ht="33.75" customHeight="1">
      <c r="B10" s="6"/>
      <c r="C10" s="6"/>
      <c r="D10" s="90" t="s">
        <v>146</v>
      </c>
      <c r="E10" s="6" t="s">
        <v>7</v>
      </c>
      <c r="F10" s="6"/>
      <c r="G10" s="6"/>
      <c r="H10" s="6"/>
      <c r="I10" s="6"/>
      <c r="J10" s="6"/>
    </row>
    <row r="11" spans="2:16" ht="24.75" customHeight="1">
      <c r="B11" s="15">
        <v>1</v>
      </c>
      <c r="C11" s="15"/>
      <c r="D11" s="88" t="s">
        <v>135</v>
      </c>
      <c r="E11" s="40" t="s">
        <v>9</v>
      </c>
      <c r="F11" s="15">
        <v>8.8</v>
      </c>
      <c r="G11" s="39" t="s">
        <v>111</v>
      </c>
      <c r="H11" s="15">
        <v>1</v>
      </c>
      <c r="I11" s="15">
        <v>2029.56</v>
      </c>
      <c r="J11" s="66">
        <v>875.85</v>
      </c>
      <c r="K11"/>
      <c r="L11"/>
      <c r="M11"/>
      <c r="N11"/>
      <c r="O11"/>
      <c r="P11"/>
    </row>
    <row r="12" spans="2:16" ht="28.5" customHeight="1">
      <c r="B12" s="15">
        <v>2</v>
      </c>
      <c r="C12" s="15"/>
      <c r="D12" s="88"/>
      <c r="E12" s="40" t="s">
        <v>10</v>
      </c>
      <c r="F12" s="15">
        <v>8.8</v>
      </c>
      <c r="G12" s="39" t="s">
        <v>113</v>
      </c>
      <c r="H12" s="15">
        <v>1</v>
      </c>
      <c r="I12" s="15">
        <v>2029.56</v>
      </c>
      <c r="J12" s="66">
        <v>875.85</v>
      </c>
      <c r="K12"/>
      <c r="L12"/>
      <c r="M12"/>
      <c r="N12"/>
      <c r="O12"/>
      <c r="P12"/>
    </row>
    <row r="13" spans="2:16" ht="58.5" customHeight="1">
      <c r="B13" s="15">
        <v>3</v>
      </c>
      <c r="C13" s="15"/>
      <c r="D13" s="88"/>
      <c r="E13" s="40" t="s">
        <v>35</v>
      </c>
      <c r="F13" s="15">
        <v>31.2</v>
      </c>
      <c r="G13" s="39" t="s">
        <v>118</v>
      </c>
      <c r="H13" s="15">
        <v>1</v>
      </c>
      <c r="I13" s="15">
        <v>7195.72</v>
      </c>
      <c r="J13" s="66">
        <v>5318.4</v>
      </c>
      <c r="K13"/>
      <c r="L13"/>
      <c r="M13"/>
      <c r="N13"/>
      <c r="O13"/>
      <c r="P13"/>
    </row>
    <row r="14" spans="2:16" ht="33" customHeight="1">
      <c r="B14" s="15">
        <v>4</v>
      </c>
      <c r="C14" s="15"/>
      <c r="D14" s="88"/>
      <c r="E14" s="40" t="s">
        <v>26</v>
      </c>
      <c r="F14" s="15">
        <v>62.7</v>
      </c>
      <c r="G14" s="39" t="s">
        <v>115</v>
      </c>
      <c r="H14" s="15">
        <v>1</v>
      </c>
      <c r="I14" s="15">
        <v>14460.61</v>
      </c>
      <c r="J14" s="66">
        <v>5760.39</v>
      </c>
      <c r="K14"/>
      <c r="L14"/>
      <c r="M14"/>
      <c r="N14"/>
      <c r="O14"/>
      <c r="P14"/>
    </row>
    <row r="15" spans="2:16" ht="28.5" customHeight="1">
      <c r="B15" s="15">
        <v>5</v>
      </c>
      <c r="C15" s="15"/>
      <c r="D15" s="88"/>
      <c r="E15" s="40" t="s">
        <v>22</v>
      </c>
      <c r="F15" s="15">
        <v>6.15</v>
      </c>
      <c r="G15" s="39" t="s">
        <v>114</v>
      </c>
      <c r="H15" s="15">
        <v>1</v>
      </c>
      <c r="I15" s="15">
        <v>945.59</v>
      </c>
      <c r="J15" s="66">
        <v>612.09</v>
      </c>
      <c r="K15"/>
      <c r="L15"/>
      <c r="M15"/>
      <c r="N15"/>
      <c r="O15"/>
      <c r="P15"/>
    </row>
    <row r="16" spans="2:16" ht="27.75" customHeight="1">
      <c r="B16" s="15">
        <v>6</v>
      </c>
      <c r="C16" s="15"/>
      <c r="D16" s="88"/>
      <c r="E16" s="18" t="s">
        <v>42</v>
      </c>
      <c r="F16" s="16">
        <v>15.6</v>
      </c>
      <c r="G16" s="39" t="s">
        <v>117</v>
      </c>
      <c r="H16" s="15">
        <v>1</v>
      </c>
      <c r="I16" s="15">
        <v>3597.86</v>
      </c>
      <c r="J16" s="66">
        <v>1552.62</v>
      </c>
      <c r="K16"/>
      <c r="L16"/>
      <c r="M16"/>
      <c r="N16"/>
      <c r="O16"/>
      <c r="P16"/>
    </row>
    <row r="17" spans="2:16" ht="30" customHeight="1">
      <c r="B17" s="15">
        <v>7</v>
      </c>
      <c r="C17" s="15"/>
      <c r="D17" s="88"/>
      <c r="E17" s="18" t="s">
        <v>23</v>
      </c>
      <c r="F17" s="17">
        <v>6.15</v>
      </c>
      <c r="G17" s="39" t="s">
        <v>112</v>
      </c>
      <c r="H17" s="15">
        <v>1</v>
      </c>
      <c r="I17" s="15">
        <v>945.59</v>
      </c>
      <c r="J17" s="66">
        <v>612.09</v>
      </c>
      <c r="K17"/>
      <c r="L17"/>
      <c r="M17"/>
      <c r="N17"/>
      <c r="O17"/>
      <c r="P17"/>
    </row>
    <row r="18" spans="2:16" ht="29.25" customHeight="1">
      <c r="B18" s="15">
        <v>8</v>
      </c>
      <c r="C18" s="15"/>
      <c r="D18" s="88"/>
      <c r="E18" s="18" t="s">
        <v>44</v>
      </c>
      <c r="F18" s="16">
        <v>11</v>
      </c>
      <c r="G18" s="39" t="s">
        <v>119</v>
      </c>
      <c r="H18" s="15">
        <v>1</v>
      </c>
      <c r="I18" s="15"/>
      <c r="J18" s="66">
        <v>1094.82</v>
      </c>
      <c r="K18"/>
      <c r="L18"/>
      <c r="M18"/>
      <c r="N18"/>
      <c r="O18"/>
      <c r="P18"/>
    </row>
    <row r="19" spans="2:16" ht="54.75" customHeight="1">
      <c r="B19" s="15">
        <v>9</v>
      </c>
      <c r="C19" s="15"/>
      <c r="D19" s="91"/>
      <c r="E19" s="58" t="s">
        <v>67</v>
      </c>
      <c r="F19" s="59">
        <v>42</v>
      </c>
      <c r="G19" s="39" t="s">
        <v>120</v>
      </c>
      <c r="H19" s="53">
        <v>1</v>
      </c>
      <c r="I19" s="15"/>
      <c r="J19" s="66">
        <v>101.34</v>
      </c>
      <c r="K19"/>
      <c r="L19"/>
      <c r="M19"/>
      <c r="N19"/>
      <c r="O19"/>
      <c r="P19"/>
    </row>
    <row r="20" spans="2:16" ht="54.75" customHeight="1">
      <c r="B20" s="15">
        <v>10</v>
      </c>
      <c r="C20" s="15"/>
      <c r="D20" s="89"/>
      <c r="E20" s="40" t="s">
        <v>8</v>
      </c>
      <c r="F20" s="15">
        <v>1</v>
      </c>
      <c r="G20" s="37" t="s">
        <v>116</v>
      </c>
      <c r="H20" s="15"/>
      <c r="I20" s="15">
        <v>11831.42</v>
      </c>
      <c r="J20" s="38">
        <v>348</v>
      </c>
      <c r="K20"/>
      <c r="L20"/>
      <c r="M20"/>
      <c r="N20"/>
      <c r="O20"/>
      <c r="P20"/>
    </row>
    <row r="21" spans="2:16" ht="54.75" customHeight="1">
      <c r="B21" s="15">
        <v>11</v>
      </c>
      <c r="C21" s="15"/>
      <c r="D21" s="37"/>
      <c r="E21" s="58" t="s">
        <v>68</v>
      </c>
      <c r="F21" s="59">
        <v>9.4</v>
      </c>
      <c r="G21" s="39" t="s">
        <v>121</v>
      </c>
      <c r="H21" s="53">
        <v>1</v>
      </c>
      <c r="I21" s="15"/>
      <c r="J21" s="66">
        <v>1020.6</v>
      </c>
      <c r="K21"/>
      <c r="L21"/>
      <c r="M21"/>
      <c r="N21"/>
      <c r="O21"/>
      <c r="P21"/>
    </row>
    <row r="22" spans="2:16" ht="20.25" customHeight="1">
      <c r="B22" s="15"/>
      <c r="C22" s="15"/>
      <c r="D22" s="7" t="s">
        <v>148</v>
      </c>
      <c r="E22" s="8"/>
      <c r="F22" s="7">
        <f>SUM(F11:F21)</f>
        <v>202.8</v>
      </c>
      <c r="G22" s="7"/>
      <c r="H22" s="7">
        <f>SUM(H11:H21)</f>
        <v>10</v>
      </c>
      <c r="I22" s="7">
        <f>SUM(I11:I21)</f>
        <v>43035.91</v>
      </c>
      <c r="J22" s="9">
        <f>SUM(J11:J21)</f>
        <v>18172.05</v>
      </c>
      <c r="K22"/>
      <c r="L22"/>
      <c r="M22"/>
      <c r="N22"/>
      <c r="O22"/>
      <c r="P22"/>
    </row>
    <row r="23" spans="2:16" ht="16.5" customHeight="1">
      <c r="B23" s="15"/>
      <c r="C23" s="52"/>
      <c r="D23" s="103" t="s">
        <v>11</v>
      </c>
      <c r="E23" s="104"/>
      <c r="F23" s="6"/>
      <c r="G23" s="6"/>
      <c r="H23" s="6"/>
      <c r="I23" s="6"/>
      <c r="J23" s="6"/>
      <c r="K23"/>
      <c r="L23"/>
      <c r="M23"/>
      <c r="N23"/>
      <c r="O23"/>
      <c r="P23"/>
    </row>
    <row r="24" spans="2:16" ht="26.25" customHeight="1">
      <c r="B24" s="15">
        <v>12</v>
      </c>
      <c r="C24" s="15"/>
      <c r="D24" s="5"/>
      <c r="E24" s="40" t="s">
        <v>12</v>
      </c>
      <c r="F24" s="15">
        <v>30.6</v>
      </c>
      <c r="G24" s="37" t="s">
        <v>126</v>
      </c>
      <c r="H24" s="15">
        <v>1</v>
      </c>
      <c r="I24" s="15">
        <v>2382.4</v>
      </c>
      <c r="J24" s="38">
        <v>3631.23</v>
      </c>
      <c r="K24"/>
      <c r="L24"/>
      <c r="M24"/>
      <c r="N24"/>
      <c r="O24"/>
      <c r="P24"/>
    </row>
    <row r="25" spans="2:16" ht="29.25" customHeight="1">
      <c r="B25" s="15">
        <v>13</v>
      </c>
      <c r="C25" s="15"/>
      <c r="D25" s="5"/>
      <c r="E25" s="40" t="s">
        <v>13</v>
      </c>
      <c r="F25" s="15">
        <v>9.3</v>
      </c>
      <c r="G25" s="37" t="s">
        <v>128</v>
      </c>
      <c r="H25" s="15">
        <v>1</v>
      </c>
      <c r="I25" s="15">
        <v>840.84</v>
      </c>
      <c r="J25" s="38">
        <v>1304.25</v>
      </c>
      <c r="K25"/>
      <c r="L25"/>
      <c r="M25"/>
      <c r="N25"/>
      <c r="O25"/>
      <c r="P25"/>
    </row>
    <row r="26" spans="2:16" ht="54" customHeight="1">
      <c r="B26" s="15">
        <v>14</v>
      </c>
      <c r="C26" s="15"/>
      <c r="D26" s="15"/>
      <c r="E26" s="40" t="s">
        <v>45</v>
      </c>
      <c r="F26" s="15">
        <v>10.2</v>
      </c>
      <c r="G26" s="37" t="s">
        <v>127</v>
      </c>
      <c r="H26" s="15">
        <v>1</v>
      </c>
      <c r="I26" s="15">
        <v>2187</v>
      </c>
      <c r="J26" s="38">
        <v>110.04</v>
      </c>
      <c r="K26"/>
      <c r="L26"/>
      <c r="M26"/>
      <c r="N26"/>
      <c r="O26"/>
      <c r="P26"/>
    </row>
    <row r="27" spans="2:16" ht="17.25" customHeight="1">
      <c r="B27" s="15"/>
      <c r="C27" s="52"/>
      <c r="D27" s="92" t="s">
        <v>148</v>
      </c>
      <c r="E27" s="8"/>
      <c r="F27" s="7">
        <f>SUM(F24:F26)</f>
        <v>50.10000000000001</v>
      </c>
      <c r="G27" s="7"/>
      <c r="H27" s="7">
        <f>SUM(H24:H26)</f>
        <v>3</v>
      </c>
      <c r="I27" s="7">
        <f>SUM(I24:I26)</f>
        <v>5410.24</v>
      </c>
      <c r="J27" s="64">
        <f>SUM(J24:J26)</f>
        <v>5045.5199999999995</v>
      </c>
      <c r="K27"/>
      <c r="L27"/>
      <c r="M27"/>
      <c r="N27"/>
      <c r="O27"/>
      <c r="P27"/>
    </row>
    <row r="28" spans="2:16" ht="17.25" customHeight="1">
      <c r="B28" s="15"/>
      <c r="C28" s="52"/>
      <c r="D28" s="103" t="s">
        <v>136</v>
      </c>
      <c r="E28" s="104"/>
      <c r="F28" s="6"/>
      <c r="G28" s="6"/>
      <c r="H28" s="6"/>
      <c r="I28" s="6"/>
      <c r="J28" s="6"/>
      <c r="K28"/>
      <c r="L28"/>
      <c r="M28"/>
      <c r="N28"/>
      <c r="O28"/>
      <c r="P28"/>
    </row>
    <row r="29" spans="2:16" ht="27.75" customHeight="1">
      <c r="B29" s="15">
        <v>15</v>
      </c>
      <c r="C29" s="15"/>
      <c r="D29" s="11" t="s">
        <v>147</v>
      </c>
      <c r="E29" s="40" t="s">
        <v>14</v>
      </c>
      <c r="F29" s="15">
        <v>15</v>
      </c>
      <c r="G29" s="37" t="s">
        <v>129</v>
      </c>
      <c r="H29" s="15">
        <v>1</v>
      </c>
      <c r="I29" s="15">
        <v>3199.29</v>
      </c>
      <c r="J29" s="38">
        <v>1941.84</v>
      </c>
      <c r="K29"/>
      <c r="L29"/>
      <c r="M29"/>
      <c r="N29"/>
      <c r="O29"/>
      <c r="P29"/>
    </row>
    <row r="30" spans="2:16" ht="27" customHeight="1">
      <c r="B30" s="15">
        <v>16</v>
      </c>
      <c r="C30" s="15"/>
      <c r="D30" s="11" t="s">
        <v>138</v>
      </c>
      <c r="E30" s="40" t="s">
        <v>15</v>
      </c>
      <c r="F30" s="16">
        <v>102.54</v>
      </c>
      <c r="G30" s="37" t="s">
        <v>130</v>
      </c>
      <c r="H30" s="15">
        <v>1</v>
      </c>
      <c r="I30" s="15">
        <v>21870.35</v>
      </c>
      <c r="J30" s="38">
        <v>13274.4</v>
      </c>
      <c r="K30"/>
      <c r="L30"/>
      <c r="M30"/>
      <c r="N30"/>
      <c r="O30"/>
      <c r="P30"/>
    </row>
    <row r="31" spans="2:16" ht="52.5" customHeight="1">
      <c r="B31" s="15">
        <f>B30+1</f>
        <v>17</v>
      </c>
      <c r="C31" s="15"/>
      <c r="D31" s="11" t="s">
        <v>137</v>
      </c>
      <c r="E31" s="40" t="s">
        <v>51</v>
      </c>
      <c r="F31" s="16">
        <v>15</v>
      </c>
      <c r="G31" s="37" t="s">
        <v>131</v>
      </c>
      <c r="H31" s="15">
        <v>1</v>
      </c>
      <c r="I31" s="15"/>
      <c r="J31" s="38">
        <v>27.84</v>
      </c>
      <c r="K31"/>
      <c r="L31"/>
      <c r="M31"/>
      <c r="N31"/>
      <c r="O31"/>
      <c r="P31"/>
    </row>
    <row r="32" spans="2:16" ht="43.5" customHeight="1">
      <c r="B32" s="15">
        <f>B31+1</f>
        <v>18</v>
      </c>
      <c r="C32" s="15"/>
      <c r="D32" s="5"/>
      <c r="E32" s="40" t="s">
        <v>40</v>
      </c>
      <c r="F32" s="16">
        <v>53.7</v>
      </c>
      <c r="G32" s="37" t="s">
        <v>123</v>
      </c>
      <c r="H32" s="15">
        <v>1</v>
      </c>
      <c r="I32" s="15"/>
      <c r="J32" s="38">
        <v>1158.63</v>
      </c>
      <c r="K32"/>
      <c r="L32"/>
      <c r="M32"/>
      <c r="N32"/>
      <c r="O32"/>
      <c r="P32"/>
    </row>
    <row r="33" spans="2:16" ht="38.25">
      <c r="B33" s="15">
        <f>B32+1</f>
        <v>19</v>
      </c>
      <c r="C33" s="15"/>
      <c r="D33" s="5"/>
      <c r="E33" s="40" t="s">
        <v>39</v>
      </c>
      <c r="F33" s="15">
        <v>16.4</v>
      </c>
      <c r="G33" s="37" t="s">
        <v>124</v>
      </c>
      <c r="H33" s="15">
        <v>1</v>
      </c>
      <c r="I33" s="15">
        <v>4961.08</v>
      </c>
      <c r="J33" s="38">
        <v>2123.07</v>
      </c>
      <c r="K33"/>
      <c r="L33"/>
      <c r="M33"/>
      <c r="N33"/>
      <c r="O33"/>
      <c r="P33"/>
    </row>
    <row r="34" spans="2:16" ht="30.75" customHeight="1">
      <c r="B34" s="15">
        <f>B33+1</f>
        <v>20</v>
      </c>
      <c r="C34" s="15"/>
      <c r="D34" s="5"/>
      <c r="E34" s="40" t="s">
        <v>31</v>
      </c>
      <c r="F34" s="15">
        <v>16.2</v>
      </c>
      <c r="G34" s="37" t="s">
        <v>125</v>
      </c>
      <c r="H34" s="15">
        <v>1</v>
      </c>
      <c r="I34" s="15"/>
      <c r="J34" s="38">
        <v>2097.18</v>
      </c>
      <c r="K34"/>
      <c r="L34"/>
      <c r="M34"/>
      <c r="N34"/>
      <c r="O34"/>
      <c r="P34"/>
    </row>
    <row r="35" spans="2:16" ht="30.75" customHeight="1">
      <c r="B35" s="15">
        <f>B34+1</f>
        <v>21</v>
      </c>
      <c r="C35" s="52"/>
      <c r="D35" s="52"/>
      <c r="E35" s="58" t="s">
        <v>66</v>
      </c>
      <c r="F35" s="53">
        <v>3</v>
      </c>
      <c r="G35" s="39" t="s">
        <v>122</v>
      </c>
      <c r="H35" s="15">
        <v>1</v>
      </c>
      <c r="I35" s="15"/>
      <c r="J35" s="38">
        <v>388.5</v>
      </c>
      <c r="K35"/>
      <c r="L35"/>
      <c r="M35"/>
      <c r="N35"/>
      <c r="O35"/>
      <c r="P35"/>
    </row>
    <row r="36" spans="2:16" ht="30.75" customHeight="1">
      <c r="B36" s="15">
        <v>22</v>
      </c>
      <c r="C36" s="52"/>
      <c r="D36" s="93" t="s">
        <v>149</v>
      </c>
      <c r="E36" s="58" t="s">
        <v>133</v>
      </c>
      <c r="F36" s="53">
        <v>5</v>
      </c>
      <c r="G36" s="39" t="s">
        <v>134</v>
      </c>
      <c r="H36" s="15">
        <v>1</v>
      </c>
      <c r="I36" s="15"/>
      <c r="J36" s="38">
        <v>166</v>
      </c>
      <c r="K36"/>
      <c r="L36"/>
      <c r="M36"/>
      <c r="N36"/>
      <c r="O36"/>
      <c r="P36"/>
    </row>
    <row r="37" spans="2:16" ht="21.75" customHeight="1">
      <c r="B37" s="15"/>
      <c r="C37" s="52"/>
      <c r="D37" s="92" t="s">
        <v>148</v>
      </c>
      <c r="E37" s="8"/>
      <c r="F37" s="7">
        <f>SUM(F29:F35)</f>
        <v>221.84</v>
      </c>
      <c r="G37" s="7"/>
      <c r="H37" s="7">
        <f>SUM(H29:H34)</f>
        <v>6</v>
      </c>
      <c r="I37" s="7">
        <f>SUM(I29:I34)</f>
        <v>30030.72</v>
      </c>
      <c r="J37" s="64">
        <f>SUM(J29:J36)</f>
        <v>21177.46</v>
      </c>
      <c r="K37"/>
      <c r="L37"/>
      <c r="M37"/>
      <c r="N37"/>
      <c r="O37"/>
      <c r="P37"/>
    </row>
    <row r="38" spans="2:16" ht="18.75" customHeight="1">
      <c r="B38" s="15"/>
      <c r="C38" s="52"/>
      <c r="D38" s="103" t="s">
        <v>132</v>
      </c>
      <c r="E38" s="105"/>
      <c r="F38" s="106"/>
      <c r="G38" s="6"/>
      <c r="H38" s="6"/>
      <c r="I38" s="6"/>
      <c r="J38" s="6"/>
      <c r="K38"/>
      <c r="L38"/>
      <c r="M38"/>
      <c r="N38"/>
      <c r="O38"/>
      <c r="P38"/>
    </row>
    <row r="39" spans="2:16" ht="26.25" customHeight="1">
      <c r="B39" s="5">
        <v>23</v>
      </c>
      <c r="C39" s="5"/>
      <c r="D39" s="21" t="s">
        <v>139</v>
      </c>
      <c r="E39" s="40" t="s">
        <v>18</v>
      </c>
      <c r="F39" s="15">
        <v>39.1</v>
      </c>
      <c r="G39" s="39" t="s">
        <v>110</v>
      </c>
      <c r="H39" s="15">
        <v>1</v>
      </c>
      <c r="I39" s="15">
        <v>7690.34</v>
      </c>
      <c r="J39" s="38">
        <v>2026.44</v>
      </c>
      <c r="K39"/>
      <c r="L39"/>
      <c r="M39"/>
      <c r="N39"/>
      <c r="O39"/>
      <c r="P39"/>
    </row>
    <row r="40" spans="2:16" ht="19.5" customHeight="1">
      <c r="B40" s="15">
        <v>24</v>
      </c>
      <c r="C40" s="15"/>
      <c r="D40" s="21" t="s">
        <v>139</v>
      </c>
      <c r="E40" s="40" t="s">
        <v>36</v>
      </c>
      <c r="F40" s="15">
        <v>40.1</v>
      </c>
      <c r="G40" s="39" t="s">
        <v>109</v>
      </c>
      <c r="H40" s="15">
        <v>1</v>
      </c>
      <c r="I40" s="15">
        <v>9681</v>
      </c>
      <c r="J40" s="38">
        <v>1611.15</v>
      </c>
      <c r="K40"/>
      <c r="L40"/>
      <c r="M40"/>
      <c r="N40"/>
      <c r="O40"/>
      <c r="P40"/>
    </row>
    <row r="41" spans="2:16" ht="27.75" customHeight="1">
      <c r="B41" s="15">
        <v>25</v>
      </c>
      <c r="C41" s="15"/>
      <c r="D41" s="21" t="s">
        <v>139</v>
      </c>
      <c r="E41" s="61" t="s">
        <v>48</v>
      </c>
      <c r="F41" s="37">
        <v>5.4</v>
      </c>
      <c r="G41" s="39" t="s">
        <v>108</v>
      </c>
      <c r="H41" s="37">
        <v>1</v>
      </c>
      <c r="I41" s="37">
        <v>975.37</v>
      </c>
      <c r="J41" s="38">
        <v>587.25</v>
      </c>
      <c r="K41"/>
      <c r="L41"/>
      <c r="M41"/>
      <c r="N41"/>
      <c r="O41"/>
      <c r="P41"/>
    </row>
    <row r="42" spans="2:16" ht="27.75" customHeight="1">
      <c r="B42" s="15">
        <v>26</v>
      </c>
      <c r="C42" s="15"/>
      <c r="D42" s="15" t="s">
        <v>17</v>
      </c>
      <c r="E42" s="61" t="s">
        <v>47</v>
      </c>
      <c r="F42" s="63">
        <v>4</v>
      </c>
      <c r="G42" s="39" t="s">
        <v>107</v>
      </c>
      <c r="H42" s="37">
        <v>1</v>
      </c>
      <c r="I42" s="38"/>
      <c r="J42" s="38">
        <v>261</v>
      </c>
      <c r="K42"/>
      <c r="L42"/>
      <c r="M42"/>
      <c r="N42"/>
      <c r="O42"/>
      <c r="P42"/>
    </row>
    <row r="43" spans="2:16" ht="26.25" customHeight="1">
      <c r="B43" s="15">
        <v>27</v>
      </c>
      <c r="C43" s="15"/>
      <c r="D43" s="15" t="s">
        <v>17</v>
      </c>
      <c r="E43" s="73" t="s">
        <v>64</v>
      </c>
      <c r="F43" s="74">
        <v>2</v>
      </c>
      <c r="G43" s="39" t="s">
        <v>74</v>
      </c>
      <c r="H43" s="39">
        <v>1</v>
      </c>
      <c r="I43" s="46"/>
      <c r="J43" s="38">
        <v>130.5</v>
      </c>
      <c r="K43"/>
      <c r="L43"/>
      <c r="M43"/>
      <c r="N43"/>
      <c r="O43"/>
      <c r="P43"/>
    </row>
    <row r="44" spans="2:16" ht="27.75" customHeight="1">
      <c r="B44" s="15">
        <v>28</v>
      </c>
      <c r="C44" s="15"/>
      <c r="D44" s="15" t="s">
        <v>17</v>
      </c>
      <c r="E44" s="40" t="s">
        <v>56</v>
      </c>
      <c r="F44" s="15">
        <v>57.9</v>
      </c>
      <c r="G44" s="39" t="s">
        <v>106</v>
      </c>
      <c r="H44" s="15">
        <v>1</v>
      </c>
      <c r="I44" s="17">
        <v>12343</v>
      </c>
      <c r="J44" s="38">
        <v>3324.63</v>
      </c>
      <c r="K44"/>
      <c r="L44"/>
      <c r="M44"/>
      <c r="N44"/>
      <c r="O44"/>
      <c r="P44"/>
    </row>
    <row r="45" spans="2:16" ht="37.5" customHeight="1">
      <c r="B45" s="15">
        <v>29</v>
      </c>
      <c r="C45" s="15"/>
      <c r="D45" s="21" t="s">
        <v>16</v>
      </c>
      <c r="E45" s="40" t="s">
        <v>57</v>
      </c>
      <c r="F45" s="15">
        <v>14.7</v>
      </c>
      <c r="G45" s="39" t="s">
        <v>105</v>
      </c>
      <c r="H45" s="15">
        <v>1</v>
      </c>
      <c r="I45" s="17">
        <v>12500</v>
      </c>
      <c r="J45" s="38">
        <v>959.19</v>
      </c>
      <c r="K45"/>
      <c r="L45"/>
      <c r="M45"/>
      <c r="N45"/>
      <c r="O45"/>
      <c r="P45"/>
    </row>
    <row r="46" spans="2:16" ht="27.75" customHeight="1">
      <c r="B46" s="15">
        <v>30</v>
      </c>
      <c r="C46" s="15"/>
      <c r="D46" s="21" t="s">
        <v>20</v>
      </c>
      <c r="E46" s="41" t="s">
        <v>58</v>
      </c>
      <c r="F46" s="15">
        <v>23.4</v>
      </c>
      <c r="G46" s="39" t="s">
        <v>104</v>
      </c>
      <c r="H46" s="15">
        <v>1</v>
      </c>
      <c r="I46" s="17">
        <v>3872</v>
      </c>
      <c r="J46" s="38">
        <v>1893.3</v>
      </c>
      <c r="K46"/>
      <c r="L46"/>
      <c r="M46"/>
      <c r="N46"/>
      <c r="O46"/>
      <c r="P46"/>
    </row>
    <row r="47" spans="2:16" ht="36.75" customHeight="1">
      <c r="B47" s="15">
        <v>31</v>
      </c>
      <c r="C47" s="15"/>
      <c r="D47" s="21" t="s">
        <v>144</v>
      </c>
      <c r="E47" s="41" t="s">
        <v>52</v>
      </c>
      <c r="F47" s="15">
        <v>46.8</v>
      </c>
      <c r="G47" s="39" t="s">
        <v>103</v>
      </c>
      <c r="H47" s="15">
        <v>1</v>
      </c>
      <c r="I47" s="17">
        <v>101027</v>
      </c>
      <c r="J47" s="38">
        <v>3297.99</v>
      </c>
      <c r="K47"/>
      <c r="L47"/>
      <c r="M47"/>
      <c r="N47"/>
      <c r="O47"/>
      <c r="P47"/>
    </row>
    <row r="48" spans="2:16" ht="27.75" customHeight="1">
      <c r="B48" s="15">
        <v>32</v>
      </c>
      <c r="C48" s="15"/>
      <c r="D48" s="21" t="s">
        <v>140</v>
      </c>
      <c r="E48" s="41" t="s">
        <v>50</v>
      </c>
      <c r="F48" s="16">
        <v>8</v>
      </c>
      <c r="G48" s="39" t="s">
        <v>102</v>
      </c>
      <c r="H48" s="15">
        <v>1</v>
      </c>
      <c r="I48" s="17">
        <v>3200</v>
      </c>
      <c r="J48" s="38">
        <v>563.76</v>
      </c>
      <c r="K48"/>
      <c r="L48"/>
      <c r="M48"/>
      <c r="N48"/>
      <c r="O48"/>
      <c r="P48"/>
    </row>
    <row r="49" spans="2:16" ht="34.5" customHeight="1">
      <c r="B49" s="15">
        <v>33</v>
      </c>
      <c r="C49" s="15"/>
      <c r="D49" s="21" t="s">
        <v>17</v>
      </c>
      <c r="E49" s="41" t="s">
        <v>61</v>
      </c>
      <c r="F49" s="15">
        <v>32.6</v>
      </c>
      <c r="G49" s="39" t="s">
        <v>101</v>
      </c>
      <c r="H49" s="15">
        <v>1</v>
      </c>
      <c r="I49" s="17">
        <v>6411.9</v>
      </c>
      <c r="J49" s="38">
        <v>3545.25</v>
      </c>
      <c r="K49"/>
      <c r="L49"/>
      <c r="M49"/>
      <c r="N49"/>
      <c r="O49"/>
      <c r="P49"/>
    </row>
    <row r="50" spans="2:16" ht="41.25" customHeight="1">
      <c r="B50" s="15">
        <v>34</v>
      </c>
      <c r="C50" s="15"/>
      <c r="D50" s="21" t="s">
        <v>141</v>
      </c>
      <c r="E50" s="54" t="s">
        <v>37</v>
      </c>
      <c r="F50" s="37">
        <v>5</v>
      </c>
      <c r="G50" s="39" t="s">
        <v>100</v>
      </c>
      <c r="H50" s="37">
        <v>1</v>
      </c>
      <c r="I50" s="38">
        <v>7204</v>
      </c>
      <c r="J50" s="38">
        <v>0</v>
      </c>
      <c r="K50"/>
      <c r="L50"/>
      <c r="M50"/>
      <c r="N50"/>
      <c r="O50"/>
      <c r="P50"/>
    </row>
    <row r="51" spans="2:16" ht="32.25" customHeight="1">
      <c r="B51" s="15">
        <v>35</v>
      </c>
      <c r="C51" s="15"/>
      <c r="D51" s="21" t="s">
        <v>141</v>
      </c>
      <c r="E51" s="54" t="s">
        <v>37</v>
      </c>
      <c r="F51" s="37">
        <v>2</v>
      </c>
      <c r="G51" s="39" t="s">
        <v>76</v>
      </c>
      <c r="H51" s="37">
        <v>1</v>
      </c>
      <c r="I51" s="38"/>
      <c r="J51" s="38">
        <v>130.5</v>
      </c>
      <c r="K51"/>
      <c r="L51"/>
      <c r="M51"/>
      <c r="N51"/>
      <c r="O51"/>
      <c r="P51"/>
    </row>
    <row r="52" spans="2:16" ht="32.25" customHeight="1">
      <c r="B52" s="15">
        <v>36</v>
      </c>
      <c r="C52" s="15"/>
      <c r="D52" s="21" t="s">
        <v>21</v>
      </c>
      <c r="E52" s="41" t="s">
        <v>53</v>
      </c>
      <c r="F52" s="15">
        <v>32.6</v>
      </c>
      <c r="G52" s="39" t="s">
        <v>99</v>
      </c>
      <c r="H52" s="15">
        <v>1</v>
      </c>
      <c r="I52" s="17">
        <v>5896</v>
      </c>
      <c r="J52" s="38">
        <v>3828.87</v>
      </c>
      <c r="K52"/>
      <c r="L52"/>
      <c r="M52"/>
      <c r="N52"/>
      <c r="O52"/>
      <c r="P52"/>
    </row>
    <row r="53" spans="2:16" ht="33" customHeight="1">
      <c r="B53" s="15">
        <v>37</v>
      </c>
      <c r="C53" s="15"/>
      <c r="D53" s="21" t="s">
        <v>145</v>
      </c>
      <c r="E53" s="43" t="s">
        <v>63</v>
      </c>
      <c r="F53" s="15">
        <v>3.05</v>
      </c>
      <c r="G53" s="39" t="s">
        <v>98</v>
      </c>
      <c r="H53" s="15">
        <v>1</v>
      </c>
      <c r="I53" s="17"/>
      <c r="J53" s="38">
        <v>214.92</v>
      </c>
      <c r="K53"/>
      <c r="L53"/>
      <c r="M53"/>
      <c r="N53"/>
      <c r="O53"/>
      <c r="P53"/>
    </row>
    <row r="54" spans="2:16" ht="24" customHeight="1">
      <c r="B54" s="15">
        <v>38</v>
      </c>
      <c r="C54" s="15"/>
      <c r="D54" s="21" t="s">
        <v>145</v>
      </c>
      <c r="E54" s="42" t="s">
        <v>62</v>
      </c>
      <c r="F54" s="15">
        <v>3.4</v>
      </c>
      <c r="G54" s="37" t="s">
        <v>65</v>
      </c>
      <c r="H54" s="15">
        <v>1</v>
      </c>
      <c r="I54" s="17"/>
      <c r="J54" s="38">
        <v>221.85</v>
      </c>
      <c r="K54"/>
      <c r="L54"/>
      <c r="M54"/>
      <c r="N54"/>
      <c r="O54"/>
      <c r="P54"/>
    </row>
    <row r="55" spans="2:16" ht="23.25" customHeight="1">
      <c r="B55" s="15">
        <v>39</v>
      </c>
      <c r="C55" s="15"/>
      <c r="D55" s="21" t="s">
        <v>34</v>
      </c>
      <c r="E55" s="42" t="s">
        <v>70</v>
      </c>
      <c r="F55" s="15">
        <v>1</v>
      </c>
      <c r="G55" s="39" t="s">
        <v>77</v>
      </c>
      <c r="H55" s="15">
        <v>1</v>
      </c>
      <c r="I55" s="17"/>
      <c r="J55" s="38">
        <v>43.5</v>
      </c>
      <c r="K55"/>
      <c r="L55"/>
      <c r="M55"/>
      <c r="N55"/>
      <c r="O55"/>
      <c r="P55"/>
    </row>
    <row r="56" spans="2:16" ht="24" customHeight="1">
      <c r="B56" s="15">
        <v>40</v>
      </c>
      <c r="C56" s="15"/>
      <c r="D56" s="21" t="s">
        <v>28</v>
      </c>
      <c r="E56" s="40" t="s">
        <v>27</v>
      </c>
      <c r="F56" s="16">
        <v>11</v>
      </c>
      <c r="G56" s="39" t="s">
        <v>97</v>
      </c>
      <c r="H56" s="15">
        <v>1</v>
      </c>
      <c r="I56" s="17"/>
      <c r="J56" s="38">
        <v>475</v>
      </c>
      <c r="K56"/>
      <c r="L56"/>
      <c r="M56"/>
      <c r="N56"/>
      <c r="O56"/>
      <c r="P56"/>
    </row>
    <row r="57" spans="2:10" s="62" customFormat="1" ht="29.25" customHeight="1">
      <c r="B57" s="15">
        <v>41</v>
      </c>
      <c r="C57" s="15"/>
      <c r="D57" s="39" t="s">
        <v>29</v>
      </c>
      <c r="E57" s="40" t="s">
        <v>59</v>
      </c>
      <c r="F57" s="16"/>
      <c r="G57" s="39" t="s">
        <v>96</v>
      </c>
      <c r="H57" s="15">
        <v>1</v>
      </c>
      <c r="I57" s="17"/>
      <c r="J57" s="38">
        <v>0</v>
      </c>
    </row>
    <row r="58" spans="2:10" s="62" customFormat="1" ht="26.25" customHeight="1">
      <c r="B58" s="15">
        <v>42</v>
      </c>
      <c r="C58" s="15"/>
      <c r="D58" s="5" t="s">
        <v>33</v>
      </c>
      <c r="E58" s="40" t="s">
        <v>60</v>
      </c>
      <c r="F58" s="16">
        <v>61</v>
      </c>
      <c r="G58" s="39" t="s">
        <v>95</v>
      </c>
      <c r="H58" s="15">
        <v>1</v>
      </c>
      <c r="I58" s="17"/>
      <c r="J58" s="38">
        <v>190.14</v>
      </c>
    </row>
    <row r="59" spans="2:10" s="62" customFormat="1" ht="29.25" customHeight="1">
      <c r="B59" s="15">
        <v>43</v>
      </c>
      <c r="C59" s="19"/>
      <c r="D59" s="36" t="s">
        <v>29</v>
      </c>
      <c r="E59" s="40" t="s">
        <v>73</v>
      </c>
      <c r="F59" s="20">
        <v>162</v>
      </c>
      <c r="G59" s="39" t="s">
        <v>93</v>
      </c>
      <c r="H59" s="19">
        <v>1</v>
      </c>
      <c r="I59" s="22"/>
      <c r="J59" s="38">
        <v>176.94</v>
      </c>
    </row>
    <row r="60" spans="2:10" s="62" customFormat="1" ht="36" customHeight="1">
      <c r="B60" s="15">
        <v>44</v>
      </c>
      <c r="C60" s="19"/>
      <c r="D60" s="36" t="s">
        <v>142</v>
      </c>
      <c r="E60" s="40" t="s">
        <v>72</v>
      </c>
      <c r="F60" s="20">
        <v>266</v>
      </c>
      <c r="G60" s="39" t="s">
        <v>94</v>
      </c>
      <c r="H60" s="19">
        <v>1</v>
      </c>
      <c r="I60" s="22"/>
      <c r="J60" s="38">
        <v>119.78</v>
      </c>
    </row>
    <row r="61" spans="2:16" ht="38.25">
      <c r="B61" s="15">
        <v>45</v>
      </c>
      <c r="C61" s="15"/>
      <c r="D61" s="5" t="s">
        <v>32</v>
      </c>
      <c r="E61" s="42" t="s">
        <v>71</v>
      </c>
      <c r="F61" s="15">
        <v>146.6</v>
      </c>
      <c r="G61" s="39" t="s">
        <v>92</v>
      </c>
      <c r="H61" s="15">
        <v>1</v>
      </c>
      <c r="I61" s="17"/>
      <c r="J61" s="38">
        <v>158.4</v>
      </c>
      <c r="K61"/>
      <c r="L61"/>
      <c r="M61"/>
      <c r="N61"/>
      <c r="O61"/>
      <c r="P61"/>
    </row>
    <row r="62" spans="2:16" ht="25.5">
      <c r="B62" s="15">
        <v>46</v>
      </c>
      <c r="C62" s="15"/>
      <c r="D62" s="21" t="s">
        <v>29</v>
      </c>
      <c r="E62" s="40" t="s">
        <v>24</v>
      </c>
      <c r="F62" s="15">
        <v>41.6</v>
      </c>
      <c r="G62" s="39" t="s">
        <v>91</v>
      </c>
      <c r="H62" s="15">
        <v>1</v>
      </c>
      <c r="I62" s="17">
        <v>10044</v>
      </c>
      <c r="J62" s="38">
        <v>2388.66</v>
      </c>
      <c r="K62"/>
      <c r="L62"/>
      <c r="M62"/>
      <c r="N62"/>
      <c r="O62"/>
      <c r="P62"/>
    </row>
    <row r="63" spans="2:16" ht="42" customHeight="1">
      <c r="B63" s="15">
        <v>47</v>
      </c>
      <c r="C63" s="15"/>
      <c r="D63" s="21" t="s">
        <v>30</v>
      </c>
      <c r="E63" s="40" t="s">
        <v>49</v>
      </c>
      <c r="F63" s="19">
        <v>7.8</v>
      </c>
      <c r="G63" s="39" t="s">
        <v>90</v>
      </c>
      <c r="H63" s="19">
        <v>1</v>
      </c>
      <c r="I63" s="22">
        <v>3106</v>
      </c>
      <c r="J63" s="38">
        <v>347.1</v>
      </c>
      <c r="K63"/>
      <c r="L63"/>
      <c r="M63"/>
      <c r="N63"/>
      <c r="O63"/>
      <c r="P63"/>
    </row>
    <row r="64" spans="2:16" ht="40.5" customHeight="1">
      <c r="B64" s="15">
        <v>48</v>
      </c>
      <c r="C64" s="19"/>
      <c r="D64" s="51" t="s">
        <v>30</v>
      </c>
      <c r="E64" s="56" t="s">
        <v>69</v>
      </c>
      <c r="F64" s="57">
        <v>125.9</v>
      </c>
      <c r="G64" s="37" t="s">
        <v>75</v>
      </c>
      <c r="H64" s="19">
        <v>1</v>
      </c>
      <c r="I64" s="55">
        <v>30416</v>
      </c>
      <c r="J64" s="38">
        <v>5520.45</v>
      </c>
      <c r="K64"/>
      <c r="L64"/>
      <c r="M64"/>
      <c r="N64"/>
      <c r="O64"/>
      <c r="P64"/>
    </row>
    <row r="65" spans="2:16" ht="39.75" customHeight="1">
      <c r="B65" s="15">
        <v>49</v>
      </c>
      <c r="C65" s="19"/>
      <c r="D65" s="36" t="s">
        <v>29</v>
      </c>
      <c r="E65" s="40" t="s">
        <v>41</v>
      </c>
      <c r="F65" s="19">
        <v>110.1</v>
      </c>
      <c r="G65" s="39" t="s">
        <v>89</v>
      </c>
      <c r="H65" s="19">
        <v>1</v>
      </c>
      <c r="I65" s="22">
        <v>21654.9</v>
      </c>
      <c r="J65" s="38">
        <v>4741.44</v>
      </c>
      <c r="K65"/>
      <c r="L65"/>
      <c r="M65"/>
      <c r="N65"/>
      <c r="O65"/>
      <c r="P65"/>
    </row>
    <row r="66" spans="2:16" ht="39.75" customHeight="1">
      <c r="B66" s="15">
        <v>50</v>
      </c>
      <c r="C66" s="19"/>
      <c r="D66" s="19" t="s">
        <v>17</v>
      </c>
      <c r="E66" s="40" t="s">
        <v>43</v>
      </c>
      <c r="F66" s="20">
        <v>40.8</v>
      </c>
      <c r="G66" s="39" t="s">
        <v>88</v>
      </c>
      <c r="H66" s="19">
        <v>1</v>
      </c>
      <c r="I66" s="22"/>
      <c r="J66" s="38">
        <v>2662.2</v>
      </c>
      <c r="K66"/>
      <c r="L66"/>
      <c r="M66"/>
      <c r="N66"/>
      <c r="O66"/>
      <c r="P66"/>
    </row>
    <row r="67" spans="2:16" ht="25.5">
      <c r="B67" s="15">
        <v>51</v>
      </c>
      <c r="C67" s="19"/>
      <c r="D67" s="51" t="s">
        <v>17</v>
      </c>
      <c r="E67" s="44" t="s">
        <v>54</v>
      </c>
      <c r="F67" s="19">
        <v>12.2</v>
      </c>
      <c r="G67" s="51" t="s">
        <v>87</v>
      </c>
      <c r="H67" s="19">
        <v>1</v>
      </c>
      <c r="I67" s="22">
        <v>2945</v>
      </c>
      <c r="J67" s="38">
        <v>700.5</v>
      </c>
      <c r="L67"/>
      <c r="M67"/>
      <c r="N67"/>
      <c r="O67"/>
      <c r="P67"/>
    </row>
    <row r="68" spans="2:16" ht="38.25">
      <c r="B68" s="15">
        <v>52</v>
      </c>
      <c r="C68" s="19"/>
      <c r="D68" s="51" t="s">
        <v>28</v>
      </c>
      <c r="E68" s="50" t="s">
        <v>55</v>
      </c>
      <c r="F68" s="19">
        <v>46.3</v>
      </c>
      <c r="G68" s="51" t="s">
        <v>86</v>
      </c>
      <c r="H68" s="19" t="s">
        <v>151</v>
      </c>
      <c r="I68" s="22"/>
      <c r="J68" s="38">
        <v>2199.33</v>
      </c>
      <c r="L68"/>
      <c r="M68"/>
      <c r="N68"/>
      <c r="O68"/>
      <c r="P68"/>
    </row>
    <row r="69" spans="2:16" ht="38.25">
      <c r="B69" s="15">
        <v>53</v>
      </c>
      <c r="C69" s="19"/>
      <c r="D69" s="51" t="s">
        <v>30</v>
      </c>
      <c r="E69" s="44" t="s">
        <v>19</v>
      </c>
      <c r="F69" s="19">
        <v>9</v>
      </c>
      <c r="G69" s="51" t="s">
        <v>85</v>
      </c>
      <c r="H69" s="19">
        <v>1</v>
      </c>
      <c r="I69" s="22">
        <v>2345</v>
      </c>
      <c r="J69" s="38">
        <v>51.69</v>
      </c>
      <c r="L69"/>
      <c r="M69"/>
      <c r="N69"/>
      <c r="O69"/>
      <c r="P69"/>
    </row>
    <row r="70" spans="2:16" ht="38.25">
      <c r="B70" s="15">
        <v>54</v>
      </c>
      <c r="C70" s="19"/>
      <c r="D70" s="51" t="s">
        <v>32</v>
      </c>
      <c r="E70" s="44" t="s">
        <v>46</v>
      </c>
      <c r="F70" s="19">
        <v>30</v>
      </c>
      <c r="G70" s="39" t="s">
        <v>84</v>
      </c>
      <c r="H70" s="15">
        <v>1</v>
      </c>
      <c r="I70" s="17">
        <v>37048</v>
      </c>
      <c r="J70" s="38">
        <v>195.75</v>
      </c>
      <c r="L70"/>
      <c r="M70"/>
      <c r="N70"/>
      <c r="O70"/>
      <c r="P70"/>
    </row>
    <row r="71" spans="2:10" s="62" customFormat="1" ht="26.25" customHeight="1">
      <c r="B71" s="15">
        <v>55</v>
      </c>
      <c r="C71" s="19"/>
      <c r="D71" s="51" t="s">
        <v>143</v>
      </c>
      <c r="E71" s="79" t="s">
        <v>38</v>
      </c>
      <c r="F71" s="47">
        <v>10.02</v>
      </c>
      <c r="G71" s="51" t="s">
        <v>82</v>
      </c>
      <c r="H71" s="47">
        <v>1</v>
      </c>
      <c r="I71" s="48"/>
      <c r="J71" s="38">
        <v>486.42</v>
      </c>
    </row>
    <row r="72" spans="2:10" s="62" customFormat="1" ht="27" customHeight="1">
      <c r="B72" s="15">
        <v>56</v>
      </c>
      <c r="C72" s="19"/>
      <c r="D72" s="51" t="s">
        <v>29</v>
      </c>
      <c r="E72" s="79" t="s">
        <v>80</v>
      </c>
      <c r="F72" s="47">
        <v>13.6</v>
      </c>
      <c r="G72" s="72" t="s">
        <v>81</v>
      </c>
      <c r="H72" s="47">
        <v>1</v>
      </c>
      <c r="I72" s="48"/>
      <c r="J72" s="48">
        <v>260.3</v>
      </c>
    </row>
    <row r="73" spans="2:10" s="62" customFormat="1" ht="28.5" customHeight="1">
      <c r="B73" s="15">
        <v>57</v>
      </c>
      <c r="C73" s="19"/>
      <c r="D73" s="51" t="s">
        <v>28</v>
      </c>
      <c r="E73" s="79" t="s">
        <v>79</v>
      </c>
      <c r="F73" s="47">
        <v>9</v>
      </c>
      <c r="G73" s="72" t="s">
        <v>83</v>
      </c>
      <c r="H73" s="47">
        <v>1</v>
      </c>
      <c r="I73" s="48"/>
      <c r="J73" s="48">
        <v>241.16</v>
      </c>
    </row>
    <row r="74" spans="2:10" s="62" customFormat="1" ht="30" customHeight="1" thickBot="1">
      <c r="B74" s="15"/>
      <c r="C74" s="19"/>
      <c r="D74" s="51" t="s">
        <v>148</v>
      </c>
      <c r="E74" s="12"/>
      <c r="F74" s="12">
        <f>SUM(F38:F73)</f>
        <v>1423.9699999999998</v>
      </c>
      <c r="G74" s="28"/>
      <c r="H74" s="12"/>
      <c r="I74" s="27">
        <f>SUM(I39:I73)</f>
        <v>278359.51</v>
      </c>
      <c r="J74" s="67">
        <f>SUM(J39:J73)</f>
        <v>43555.36</v>
      </c>
    </row>
    <row r="75" spans="2:10" s="62" customFormat="1" ht="66" customHeight="1" thickBot="1">
      <c r="B75" s="15"/>
      <c r="C75" s="86"/>
      <c r="D75" s="94" t="s">
        <v>150</v>
      </c>
      <c r="E75" s="14"/>
      <c r="F75" s="13">
        <f>F22+F27+F37+F74</f>
        <v>1898.7099999999998</v>
      </c>
      <c r="G75" s="29"/>
      <c r="H75" s="30"/>
      <c r="I75" s="82">
        <f>I74+I37+I27+I22</f>
        <v>356836.38</v>
      </c>
      <c r="J75" s="68">
        <f>SUM(J74+J37+J22)</f>
        <v>82904.87</v>
      </c>
    </row>
    <row r="76" spans="2:16" s="62" customFormat="1" ht="26.25" customHeight="1" thickBot="1">
      <c r="B76" s="26"/>
      <c r="C76" s="87"/>
      <c r="D76" s="85"/>
      <c r="E76" s="24"/>
      <c r="F76" s="3"/>
      <c r="G76" s="3"/>
      <c r="H76" s="3"/>
      <c r="I76" s="3"/>
      <c r="J76" s="83"/>
      <c r="K76" s="69">
        <f>140142.99+44471.85</f>
        <v>184614.84</v>
      </c>
      <c r="L76" s="69">
        <f>44727.03+43555.36</f>
        <v>88282.39</v>
      </c>
      <c r="M76" s="69">
        <f>44727.03+43555.36</f>
        <v>88282.39</v>
      </c>
      <c r="N76" s="69">
        <f>42515.78+37123.22</f>
        <v>79639</v>
      </c>
      <c r="O76" s="69">
        <f>42515.78+37123.22</f>
        <v>79639</v>
      </c>
      <c r="P76" s="69">
        <f>45511.43+147746.8</f>
        <v>193258.22999999998</v>
      </c>
    </row>
    <row r="77" spans="2:16" s="62" customFormat="1" ht="32.25" customHeight="1">
      <c r="B77" s="85"/>
      <c r="C77" s="84"/>
      <c r="D77" s="3"/>
      <c r="E77" s="3"/>
      <c r="F77"/>
      <c r="G77" s="3"/>
      <c r="H77" s="3"/>
      <c r="I77" s="3"/>
      <c r="J77" s="83"/>
      <c r="K77" s="70" t="e">
        <f>K76-#REF!</f>
        <v>#REF!</v>
      </c>
      <c r="L77" s="71">
        <f>L76-J75</f>
        <v>5377.520000000004</v>
      </c>
      <c r="M77" s="71" t="e">
        <f>M76-#REF!</f>
        <v>#REF!</v>
      </c>
      <c r="N77" s="70" t="e">
        <f>#REF!-N76</f>
        <v>#REF!</v>
      </c>
      <c r="O77" s="75" t="e">
        <f>O76-#REF!</f>
        <v>#REF!</v>
      </c>
      <c r="P77" s="71" t="e">
        <f>P76-#REF!</f>
        <v>#REF!</v>
      </c>
    </row>
    <row r="78" spans="2:16" s="62" customFormat="1" ht="39" customHeight="1">
      <c r="B78" s="3"/>
      <c r="C78" s="3"/>
      <c r="D78" s="3"/>
      <c r="E78" s="97"/>
      <c r="F78" s="98"/>
      <c r="G78" s="3"/>
      <c r="H78" s="3"/>
      <c r="I78" s="3"/>
      <c r="J78" s="34"/>
      <c r="K78" s="65"/>
      <c r="L78" s="99"/>
      <c r="M78" s="99"/>
      <c r="N78" s="65"/>
      <c r="O78" s="60"/>
      <c r="P78" s="60"/>
    </row>
    <row r="79" spans="2:16" ht="19.5" customHeight="1">
      <c r="B79" s="3"/>
      <c r="C79" s="3"/>
      <c r="D79" s="3"/>
      <c r="E79" s="24"/>
      <c r="F79" s="3"/>
      <c r="G79" s="3"/>
      <c r="H79" s="3"/>
      <c r="I79" s="3"/>
      <c r="J79" s="34"/>
      <c r="K79" s="65"/>
      <c r="L79" s="65"/>
      <c r="M79" s="65"/>
      <c r="N79" s="65"/>
      <c r="O79" s="65"/>
      <c r="P79" s="65"/>
    </row>
    <row r="80" spans="2:16" ht="26.25" customHeight="1">
      <c r="B80" s="3"/>
      <c r="C80" s="3"/>
      <c r="D80" s="3"/>
      <c r="E80" s="78"/>
      <c r="F80" s="24"/>
      <c r="G80" s="3"/>
      <c r="H80" s="3"/>
      <c r="I80" s="3"/>
      <c r="J80" s="34"/>
      <c r="K80" s="65"/>
      <c r="L80" s="100"/>
      <c r="M80" s="100"/>
      <c r="N80" s="65"/>
      <c r="O80" s="65"/>
      <c r="P80" s="65"/>
    </row>
    <row r="81" spans="2:17" ht="37.5" customHeight="1">
      <c r="B81" s="3"/>
      <c r="C81" s="3"/>
      <c r="D81" s="3"/>
      <c r="E81" s="23"/>
      <c r="F81" s="23"/>
      <c r="Q81" s="62"/>
    </row>
    <row r="82" spans="2:17" ht="26.25" customHeight="1">
      <c r="B82" s="3"/>
      <c r="C82" s="3"/>
      <c r="E82" s="23"/>
      <c r="F82" s="23"/>
      <c r="L82" s="96"/>
      <c r="M82" s="96"/>
      <c r="Q82" s="62"/>
    </row>
    <row r="83" spans="5:17" ht="27.75" customHeight="1">
      <c r="E83" s="23"/>
      <c r="F83" s="23"/>
      <c r="Q83" s="62"/>
    </row>
    <row r="84" spans="5:17" ht="26.25" customHeight="1">
      <c r="E84" s="25"/>
      <c r="F84" s="25"/>
      <c r="G84" s="10"/>
      <c r="H84" s="10"/>
      <c r="I84" s="10"/>
      <c r="J84" s="35"/>
      <c r="K84" s="95"/>
      <c r="L84" s="96"/>
      <c r="M84" s="96"/>
      <c r="Q84" s="62"/>
    </row>
    <row r="85" spans="5:17" ht="39" customHeight="1">
      <c r="E85" s="23"/>
      <c r="F85" s="23"/>
      <c r="Q85" s="62"/>
    </row>
    <row r="86" spans="5:17" ht="30" customHeight="1">
      <c r="E86" s="23"/>
      <c r="F86" s="23"/>
      <c r="Q86" s="62"/>
    </row>
    <row r="87" spans="5:17" ht="41.25" customHeight="1">
      <c r="E87" s="23"/>
      <c r="F87" s="23"/>
      <c r="Q87" s="62"/>
    </row>
    <row r="88" spans="5:17" ht="54.75" customHeight="1">
      <c r="E88" s="23"/>
      <c r="Q88" s="62"/>
    </row>
    <row r="89" spans="5:17" ht="55.5" customHeight="1">
      <c r="E89" s="23"/>
      <c r="Q89" s="62"/>
    </row>
    <row r="90" spans="5:17" ht="51.75" customHeight="1">
      <c r="E90" s="23"/>
      <c r="Q90" s="62"/>
    </row>
    <row r="91" spans="5:17" ht="41.25" customHeight="1">
      <c r="E91" s="23"/>
      <c r="Q91" s="62"/>
    </row>
    <row r="92" spans="5:17" ht="39.75" customHeight="1">
      <c r="E92" s="23"/>
      <c r="Q92" s="76"/>
    </row>
    <row r="93" spans="5:17" ht="51" customHeight="1">
      <c r="E93" s="23"/>
      <c r="Q93" s="76"/>
    </row>
    <row r="94" spans="5:17" ht="40.5" customHeight="1">
      <c r="E94" s="23"/>
      <c r="Q94" s="62"/>
    </row>
    <row r="95" spans="5:17" ht="56.25" customHeight="1">
      <c r="E95" s="23"/>
      <c r="Q95" s="62"/>
    </row>
    <row r="96" spans="5:17" ht="59.25" customHeight="1">
      <c r="E96" s="23"/>
      <c r="Q96" s="62"/>
    </row>
    <row r="97" spans="5:17" ht="59.25" customHeight="1">
      <c r="E97" s="23"/>
      <c r="Q97" s="62"/>
    </row>
    <row r="98" spans="5:17" ht="28.5" customHeight="1">
      <c r="E98" s="23"/>
      <c r="Q98" s="62"/>
    </row>
    <row r="99" spans="5:17" ht="37.5" customHeight="1">
      <c r="E99" s="23"/>
      <c r="Q99" s="62"/>
    </row>
    <row r="100" spans="5:17" ht="37.5" customHeight="1">
      <c r="E100" s="23"/>
      <c r="Q100" s="62"/>
    </row>
    <row r="101" spans="5:17" ht="47.25" customHeight="1">
      <c r="E101" s="23"/>
      <c r="Q101" s="62"/>
    </row>
    <row r="102" spans="5:17" ht="40.5" customHeight="1">
      <c r="E102" s="23"/>
      <c r="Q102" s="62"/>
    </row>
    <row r="103" spans="5:17" ht="49.5" customHeight="1">
      <c r="E103" s="23"/>
      <c r="Q103" s="62"/>
    </row>
    <row r="104" ht="36" customHeight="1">
      <c r="Q104" s="62"/>
    </row>
    <row r="105" ht="51" customHeight="1">
      <c r="Q105" s="62"/>
    </row>
    <row r="106" ht="39" customHeight="1">
      <c r="Q106" s="62"/>
    </row>
    <row r="107" ht="30.75" customHeight="1">
      <c r="Q107" s="62"/>
    </row>
    <row r="108" ht="30" customHeight="1">
      <c r="Q108" s="62"/>
    </row>
    <row r="109" ht="28.5" customHeight="1">
      <c r="Q109" s="62"/>
    </row>
    <row r="110" ht="39" customHeight="1">
      <c r="Q110" s="62"/>
    </row>
    <row r="111" ht="48" customHeight="1">
      <c r="Q111" s="62"/>
    </row>
    <row r="112" ht="39.75" customHeight="1">
      <c r="Q112" s="62"/>
    </row>
    <row r="113" spans="2:10" s="62" customFormat="1" ht="31.5" customHeight="1">
      <c r="B113"/>
      <c r="C113"/>
      <c r="D113"/>
      <c r="E113"/>
      <c r="F113"/>
      <c r="G113"/>
      <c r="H113"/>
      <c r="I113"/>
      <c r="J113" s="31"/>
    </row>
    <row r="114" spans="2:10" s="62" customFormat="1" ht="31.5" customHeight="1">
      <c r="B114"/>
      <c r="C114"/>
      <c r="D114"/>
      <c r="E114"/>
      <c r="F114"/>
      <c r="G114"/>
      <c r="H114"/>
      <c r="I114"/>
      <c r="J114" s="31"/>
    </row>
    <row r="115" spans="2:10" s="62" customFormat="1" ht="31.5" customHeight="1">
      <c r="B115"/>
      <c r="C115"/>
      <c r="D115"/>
      <c r="E115"/>
      <c r="F115"/>
      <c r="G115"/>
      <c r="H115"/>
      <c r="I115"/>
      <c r="J115" s="31"/>
    </row>
    <row r="116" ht="18.75" customHeight="1"/>
    <row r="117" ht="25.5" customHeight="1">
      <c r="Q117" s="81"/>
    </row>
    <row r="118" ht="21.75" customHeight="1">
      <c r="Q118" s="80"/>
    </row>
    <row r="119" ht="14.25" customHeight="1">
      <c r="Q119" s="77"/>
    </row>
    <row r="120" ht="12.75">
      <c r="A120" s="23"/>
    </row>
    <row r="121" ht="21" customHeight="1"/>
    <row r="122" ht="22.5" customHeight="1"/>
    <row r="123" ht="14.25" customHeight="1"/>
    <row r="125" ht="11.25" customHeight="1"/>
    <row r="126" ht="12" customHeight="1"/>
    <row r="127" ht="48" customHeight="1" hidden="1"/>
    <row r="129" ht="50.25" customHeight="1"/>
    <row r="130" ht="50.25" customHeight="1"/>
    <row r="134" ht="38.25" customHeight="1"/>
    <row r="139" ht="36.75" customHeight="1"/>
    <row r="140" ht="23.25" customHeight="1"/>
    <row r="141" ht="22.5" customHeight="1"/>
    <row r="142" ht="21.75" customHeight="1"/>
    <row r="143" ht="25.5" customHeight="1"/>
    <row r="144" ht="36" customHeight="1"/>
    <row r="147" ht="8.25" customHeight="1"/>
    <row r="148" ht="8.25" customHeight="1"/>
    <row r="149" ht="6.75" customHeight="1"/>
    <row r="150" ht="8.25" customHeight="1"/>
    <row r="153" ht="10.5" customHeight="1"/>
    <row r="154" ht="8.25" customHeight="1"/>
  </sheetData>
  <sheetProtection/>
  <mergeCells count="10">
    <mergeCell ref="K84:M84"/>
    <mergeCell ref="E78:F78"/>
    <mergeCell ref="L78:M78"/>
    <mergeCell ref="L80:M80"/>
    <mergeCell ref="L82:M82"/>
    <mergeCell ref="B2:P2"/>
    <mergeCell ref="D4:P4"/>
    <mergeCell ref="D23:E23"/>
    <mergeCell ref="D28:E28"/>
    <mergeCell ref="D38:F38"/>
  </mergeCells>
  <printOptions/>
  <pageMargins left="0.984251968503937" right="0.3937007874015748" top="0.984251968503937" bottom="0.1968503937007874" header="0.1968503937007874" footer="0.1968503937007874"/>
  <pageSetup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Запорожан</cp:lastModifiedBy>
  <cp:lastPrinted>2022-04-12T12:32:33Z</cp:lastPrinted>
  <dcterms:created xsi:type="dcterms:W3CDTF">1996-10-08T23:32:33Z</dcterms:created>
  <dcterms:modified xsi:type="dcterms:W3CDTF">2022-06-06T13:04:46Z</dcterms:modified>
  <cp:category/>
  <cp:version/>
  <cp:contentType/>
  <cp:contentStatus/>
</cp:coreProperties>
</file>